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rlnet-my.sharepoint.com/personal/pholter_aashtoresource_org/Documents/Documents/AAP/Equipment Procedures and Forms/"/>
    </mc:Choice>
  </mc:AlternateContent>
  <xr:revisionPtr revIDLastSave="115" documentId="8_{F6C7358F-7AD4-447B-BB8D-59325739E711}" xr6:coauthVersionLast="47" xr6:coauthVersionMax="47" xr10:uidLastSave="{56942823-7010-4617-8F67-7FF209DE30F8}"/>
  <bookViews>
    <workbookView xWindow="-120" yWindow="-120" windowWidth="38640" windowHeight="21120" xr2:uid="{A8C2CAB7-38EF-41D9-A2BF-CD469BCA6E5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J8" i="1" s="1"/>
  <c r="H6" i="1"/>
  <c r="J6" i="1" s="1"/>
  <c r="L6" i="1" s="1"/>
  <c r="M6" i="1" s="1"/>
  <c r="H7" i="1"/>
  <c r="J7" i="1" s="1"/>
  <c r="L7" i="1" s="1"/>
  <c r="M7" i="1" s="1"/>
  <c r="L8" i="1" l="1"/>
  <c r="N6" i="1"/>
  <c r="M8" i="1"/>
  <c r="N7" i="1"/>
  <c r="N8" i="1" l="1"/>
</calcChain>
</file>

<file path=xl/sharedStrings.xml><?xml version="1.0" encoding="utf-8"?>
<sst xmlns="http://schemas.openxmlformats.org/spreadsheetml/2006/main" count="20" uniqueCount="19">
  <si>
    <t>Mass of Water to Fill the Bowl:</t>
  </si>
  <si>
    <t>g</t>
  </si>
  <si>
    <t>Mass of Water Removed (g)</t>
  </si>
  <si>
    <t>Total Mass Removed (g)</t>
  </si>
  <si>
    <t>IP Line Used</t>
  </si>
  <si>
    <t>Test Point</t>
  </si>
  <si>
    <t>Gauge Reading</t>
  </si>
  <si>
    <t>Lower Limit Tolerance</t>
  </si>
  <si>
    <t>Upper Limit Tolerance</t>
  </si>
  <si>
    <t>Pass/Fail</t>
  </si>
  <si>
    <t>No water is removed when checking the IP Line:</t>
  </si>
  <si>
    <t>&lt;-- If the gauge reading isn't 0.0, adjust the IP Line and try again.</t>
  </si>
  <si>
    <t>Mass of water removed to check the gauge at a lower point:</t>
  </si>
  <si>
    <t>&lt;-- Gauge readings at or below 8 percent get documented to the nearest 0.1 percent.</t>
  </si>
  <si>
    <t>Mass of additional water removed to check the gauge at a higher point:</t>
  </si>
  <si>
    <t>Note:</t>
  </si>
  <si>
    <t>Values in cells I6 - I8 show a decimal place because values can be either a 0 or a 5 in the tenths column.</t>
  </si>
  <si>
    <t>Values in cells J8 - M8 show two decimal places when you're above 8 percent because values are recorded to the nearest 0.25 percent in that range.</t>
  </si>
  <si>
    <t>&lt;-- Gauge readings above 8 percent get documented to the nearest 1/2 division.  Divisions above 8 percent 
are typically every 0.5 percent, so readings will be documented to the nearest 0.25 percent in this range.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</si>
</sst>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quotePrefix="1"/>
    <xf numFmtId="0" fontId="1" fillId="0" borderId="0" xfId="0" applyFont="1" applyAlignment="1">
      <alignment horizontal="center"/>
    </xf>
    <xf numFmtId="2" fontId="0" fillId="0" borderId="0" xfId="0" applyNumberFormat="1"/>
    <xf numFmtId="164" fontId="0" fillId="2" borderId="0" xfId="0" applyNumberFormat="1" applyFill="1" applyProtection="1">
      <protection locked="0"/>
    </xf>
    <xf numFmtId="2" fontId="0" fillId="2" borderId="0" xfId="0" applyNumberFormat="1" applyFill="1" applyProtection="1">
      <protection locked="0"/>
    </xf>
    <xf numFmtId="0" fontId="0" fillId="0" borderId="0" xfId="0" quotePrefix="1" applyAlignment="1">
      <alignment horizontal="left" vertical="top" wrapText="1"/>
    </xf>
    <xf numFmtId="0" fontId="0" fillId="0" borderId="0" xfId="0" quotePrefix="1" applyAlignment="1">
      <alignment horizontal="left" vertical="top"/>
    </xf>
  </cellXfs>
  <cellStyles count="1">
    <cellStyle name="Normal" xfId="0" builtinId="0"/>
  </cellStyles>
  <dxfs count="4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49B43-8760-4FE7-97E2-37F604273930}">
  <dimension ref="F2:Y14"/>
  <sheetViews>
    <sheetView tabSelected="1" workbookViewId="0">
      <selection activeCell="G8" sqref="G8"/>
    </sheetView>
  </sheetViews>
  <sheetFormatPr defaultRowHeight="15" x14ac:dyDescent="0.25"/>
  <cols>
    <col min="6" max="6" width="18.28515625" customWidth="1"/>
    <col min="7" max="7" width="28.140625" customWidth="1"/>
    <col min="8" max="8" width="28.42578125" bestFit="1" customWidth="1"/>
    <col min="9" max="9" width="11.85546875" bestFit="1" customWidth="1"/>
    <col min="10" max="10" width="9.85546875" bestFit="1" customWidth="1"/>
    <col min="11" max="11" width="14.42578125" bestFit="1" customWidth="1"/>
    <col min="12" max="12" width="20.7109375" bestFit="1" customWidth="1"/>
    <col min="13" max="13" width="20.85546875" bestFit="1" customWidth="1"/>
    <col min="15" max="15" width="9.140625" customWidth="1"/>
  </cols>
  <sheetData>
    <row r="2" spans="6:25" x14ac:dyDescent="0.25">
      <c r="H2" t="s">
        <v>0</v>
      </c>
      <c r="I2" s="6">
        <v>7089.7</v>
      </c>
      <c r="J2" t="s">
        <v>1</v>
      </c>
    </row>
    <row r="5" spans="6:25" x14ac:dyDescent="0.25">
      <c r="G5" s="4" t="s">
        <v>2</v>
      </c>
      <c r="H5" s="4" t="s">
        <v>3</v>
      </c>
      <c r="I5" s="4" t="s">
        <v>4</v>
      </c>
      <c r="J5" s="4" t="s">
        <v>5</v>
      </c>
      <c r="K5" s="4" t="s">
        <v>6</v>
      </c>
      <c r="L5" s="4" t="s">
        <v>7</v>
      </c>
      <c r="M5" s="4" t="s">
        <v>8</v>
      </c>
      <c r="N5" s="4" t="s">
        <v>9</v>
      </c>
    </row>
    <row r="6" spans="6:25" x14ac:dyDescent="0.25">
      <c r="F6" s="2" t="s">
        <v>10</v>
      </c>
      <c r="G6" s="6">
        <v>0</v>
      </c>
      <c r="H6" s="1">
        <f>IF(ISNUMBER(G6), SUM($G$6:G6),"")</f>
        <v>0</v>
      </c>
      <c r="I6" s="6">
        <v>3</v>
      </c>
      <c r="J6" s="1">
        <f t="shared" ref="J6:J7" si="0">IF(ISNUMBER(H6),ROUND(H6/$I$2*100,1),"")</f>
        <v>0</v>
      </c>
      <c r="K6" s="6">
        <v>0</v>
      </c>
      <c r="L6" s="1">
        <f>IF(AND(ISNUMBER(J6),ISNUMBER(K6)),0,"")</f>
        <v>0</v>
      </c>
      <c r="M6" s="1">
        <f>IF(AND(ISNUMBER(K6),ISNUMBER(L6)),0,"")</f>
        <v>0</v>
      </c>
      <c r="N6" t="str">
        <f t="shared" ref="N6:N7" si="1">IF(M6="","",IF(ISNUMBER(K6),IF(AND(K6&gt;=L6,K6&lt;=M6),"Pass","Fail"),""))</f>
        <v>Pass</v>
      </c>
      <c r="O6" s="3" t="s">
        <v>11</v>
      </c>
    </row>
    <row r="7" spans="6:25" x14ac:dyDescent="0.25">
      <c r="F7" s="2" t="s">
        <v>12</v>
      </c>
      <c r="G7" s="6">
        <v>354.5</v>
      </c>
      <c r="H7" s="1">
        <f>IF(ISNUMBER(G7), SUM($G$6:G7),"")</f>
        <v>354.5</v>
      </c>
      <c r="I7" s="6">
        <v>3</v>
      </c>
      <c r="J7" s="1">
        <f t="shared" si="0"/>
        <v>5</v>
      </c>
      <c r="K7" s="6">
        <v>5</v>
      </c>
      <c r="L7" s="1">
        <f>IF(AND(ISNUMBER(J7),ISNUMBER(K7)),J7-0.1,"")</f>
        <v>4.9000000000000004</v>
      </c>
      <c r="M7" s="1">
        <f>IF(AND(ISNUMBER(K7),ISNUMBER(L7)),J7+0.1,"")</f>
        <v>5.0999999999999996</v>
      </c>
      <c r="N7" t="str">
        <f t="shared" si="1"/>
        <v>Pass</v>
      </c>
      <c r="O7" s="3" t="s">
        <v>13</v>
      </c>
    </row>
    <row r="8" spans="6:25" x14ac:dyDescent="0.25">
      <c r="F8" s="2" t="s">
        <v>14</v>
      </c>
      <c r="G8" s="6">
        <v>354.7</v>
      </c>
      <c r="H8" s="1">
        <f>IF(AND(ISNUMBER(G7),ISNUMBER(G8)), SUM($G$6:G8),"")</f>
        <v>709.2</v>
      </c>
      <c r="I8" s="6">
        <v>3</v>
      </c>
      <c r="J8" s="5">
        <f>IF(ISNUMBER(H8),IF(MROUND(H8/$I$2*100,0.25)&lt;=8, ROUND(H8/$I$2*100,1),MROUND(H8/$I$2*100,0.25)),"")</f>
        <v>10</v>
      </c>
      <c r="K8" s="7">
        <v>9.75</v>
      </c>
      <c r="L8" s="5">
        <f>IF(AND(ISNUMBER(J8),ISNUMBER(K8)),IF(MROUND(H8/$I$2*100,0.25)&lt;=8,J8-0.1,J8-0.25),"")</f>
        <v>9.75</v>
      </c>
      <c r="M8" s="5">
        <f>IF(AND(ISNUMBER(J8),ISNUMBER(K8)),IF(MROUND(H8/$I$2*100,0.25)&lt;=8,J8+0.1,J8+0.25),"")</f>
        <v>10.25</v>
      </c>
      <c r="N8" t="str">
        <f>IF(M8="","",IF(ISNUMBER(K8),IF(AND(K8&gt;=L8,K8&lt;=M8),"Pass","Fail"),""))</f>
        <v>Pass</v>
      </c>
      <c r="O8" s="8" t="s">
        <v>18</v>
      </c>
      <c r="P8" s="9"/>
      <c r="Q8" s="9"/>
      <c r="R8" s="9"/>
      <c r="S8" s="9"/>
      <c r="T8" s="9"/>
      <c r="U8" s="9"/>
      <c r="V8" s="9"/>
      <c r="W8" s="9"/>
      <c r="X8" s="9"/>
      <c r="Y8" s="9"/>
    </row>
    <row r="9" spans="6:25" x14ac:dyDescent="0.25"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3" spans="6:25" x14ac:dyDescent="0.25">
      <c r="F13" s="2" t="s">
        <v>15</v>
      </c>
      <c r="G13" t="s">
        <v>16</v>
      </c>
    </row>
    <row r="14" spans="6:25" x14ac:dyDescent="0.25">
      <c r="F14" s="2" t="s">
        <v>15</v>
      </c>
      <c r="G14" t="s">
        <v>17</v>
      </c>
    </row>
  </sheetData>
  <sheetProtection sheet="1" selectLockedCells="1"/>
  <mergeCells count="1">
    <mergeCell ref="O8:Y9"/>
  </mergeCells>
  <conditionalFormatting sqref="J8">
    <cfRule type="expression" dxfId="3" priority="4">
      <formula>MROUND(H8/$I$2*100,0.25)&lt;=8</formula>
    </cfRule>
  </conditionalFormatting>
  <conditionalFormatting sqref="K8">
    <cfRule type="expression" dxfId="2" priority="3">
      <formula>MROUND(H8/$I$2*100,0.25)&lt;=8</formula>
    </cfRule>
  </conditionalFormatting>
  <conditionalFormatting sqref="L8">
    <cfRule type="expression" dxfId="1" priority="2">
      <formula>MROUND(H8/$I$2*100,0.25)&lt;=8</formula>
    </cfRule>
  </conditionalFormatting>
  <conditionalFormatting sqref="M8">
    <cfRule type="expression" dxfId="0" priority="1">
      <formula>MROUND(H8/$I$2*100,0.25)&lt;=8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 Holter</dc:creator>
  <cp:keywords/>
  <dc:description/>
  <cp:lastModifiedBy>Pete Holter</cp:lastModifiedBy>
  <cp:revision/>
  <dcterms:created xsi:type="dcterms:W3CDTF">2023-10-16T17:28:33Z</dcterms:created>
  <dcterms:modified xsi:type="dcterms:W3CDTF">2025-08-06T17:56:45Z</dcterms:modified>
  <cp:category/>
  <cp:contentStatus/>
</cp:coreProperties>
</file>