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amrlnet-my.sharepoint.com/personal/pholter_aashtoresource_org/Documents/Documents/AAP/Equipment Procedures and Forms/"/>
    </mc:Choice>
  </mc:AlternateContent>
  <xr:revisionPtr revIDLastSave="4" documentId="10_ncr:100000_{53C51D28-6EB9-453B-B68C-ECB8E125378B}" xr6:coauthVersionLast="47" xr6:coauthVersionMax="47" xr10:uidLastSave="{91067F46-98E2-45BE-AB5C-796972CAD3BF}"/>
  <bookViews>
    <workbookView xWindow="-120" yWindow="-120" windowWidth="38640" windowHeight="21240" xr2:uid="{00000000-000D-0000-FFFF-FFFF00000000}"/>
  </bookViews>
  <sheets>
    <sheet name="Sheet1" sheetId="1" r:id="rId1"/>
  </sheets>
  <definedNames>
    <definedName name="_xlnm.Print_Area" localSheetId="0">Sheet1!$A$1:$M$37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32" i="1"/>
  <c r="L31" i="1"/>
  <c r="L29" i="1" l="1"/>
  <c r="L25" i="1"/>
  <c r="L26" i="1"/>
  <c r="L23" i="1" l="1"/>
  <c r="L21" i="1"/>
  <c r="L19" i="1"/>
  <c r="E19" i="1"/>
  <c r="L17" i="1"/>
  <c r="L16" i="1"/>
  <c r="L15" i="1"/>
</calcChain>
</file>

<file path=xl/sharedStrings.xml><?xml version="1.0" encoding="utf-8"?>
<sst xmlns="http://schemas.openxmlformats.org/spreadsheetml/2006/main" count="39" uniqueCount="34">
  <si>
    <t>Liquid Limit Device Check</t>
  </si>
  <si>
    <t>LL Device ID:</t>
  </si>
  <si>
    <t>Date of Check:</t>
  </si>
  <si>
    <t>Balance ID:</t>
  </si>
  <si>
    <t>Technician Name:</t>
  </si>
  <si>
    <t>Calipers ID:</t>
  </si>
  <si>
    <t>Resiliency Tester ID:</t>
  </si>
  <si>
    <t>Procedure Used:</t>
  </si>
  <si>
    <t>IHP-3</t>
  </si>
  <si>
    <t>1. Device Cleaned:</t>
  </si>
  <si>
    <t>Yes</t>
  </si>
  <si>
    <t>2. Wear Spot on Base:</t>
  </si>
  <si>
    <t>Measurements</t>
  </si>
  <si>
    <t>3. Wear Spot on Cup:</t>
  </si>
  <si>
    <t>4a. Original Rim Thickness:</t>
  </si>
  <si>
    <t>4b. Worn Rim Thickness:</t>
  </si>
  <si>
    <t>4c. Percent Wear:</t>
  </si>
  <si>
    <t>5. Groove in Cup Acceptable:</t>
  </si>
  <si>
    <t>6. Cup and hanger Weight:</t>
  </si>
  <si>
    <t>7. Screws Tight:</t>
  </si>
  <si>
    <t>8. Side-to-Side:</t>
  </si>
  <si>
    <t>9. Wear of Cam Acceptable:</t>
  </si>
  <si>
    <t>10. Base Length:</t>
  </si>
  <si>
    <t>11. Base Width:</t>
  </si>
  <si>
    <t xml:space="preserve">12. Base Height: </t>
  </si>
  <si>
    <t>13. Rubber Feet Acceptable:</t>
  </si>
  <si>
    <t>Gauge Block ID:</t>
  </si>
  <si>
    <t>ASTM D4318:</t>
  </si>
  <si>
    <t>AASHTO T 89:</t>
  </si>
  <si>
    <t>Form Preparation/Revision Date: 7/31/18</t>
  </si>
  <si>
    <t>Confirmation of Acceptance (Yes/No)</t>
  </si>
  <si>
    <t>14. Gauge Block Height:</t>
  </si>
  <si>
    <t>15. Height-of-Drop Adjusted:</t>
  </si>
  <si>
    <t>16. Resilience Testing: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</si>
</sst>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1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0" fontId="0" fillId="0" borderId="1" xfId="0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3" xfId="0" applyBorder="1"/>
    <xf numFmtId="0" fontId="0" fillId="2" borderId="1" xfId="0" applyFill="1" applyBorder="1" applyProtection="1">
      <protection locked="0"/>
    </xf>
    <xf numFmtId="1" fontId="0" fillId="0" borderId="3" xfId="0" applyNumberFormat="1" applyBorder="1"/>
    <xf numFmtId="2" fontId="0" fillId="0" borderId="0" xfId="0" applyNumberFormat="1"/>
    <xf numFmtId="0" fontId="3" fillId="0" borderId="0" xfId="0" applyFont="1" applyAlignment="1">
      <alignment horizontal="right"/>
    </xf>
    <xf numFmtId="1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6"/>
  <sheetViews>
    <sheetView tabSelected="1" zoomScaleNormal="100" workbookViewId="0">
      <selection activeCell="F31" sqref="F31"/>
    </sheetView>
  </sheetViews>
  <sheetFormatPr defaultRowHeight="15" x14ac:dyDescent="0.25"/>
  <sheetData>
    <row r="2" spans="2:12" ht="26.25" x14ac:dyDescent="0.4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2:12" x14ac:dyDescent="0.25">
      <c r="B4" t="s">
        <v>1</v>
      </c>
      <c r="D4" s="13"/>
      <c r="E4" s="13"/>
      <c r="F4" s="13"/>
      <c r="G4" s="13"/>
      <c r="I4" t="s">
        <v>3</v>
      </c>
      <c r="K4" s="13"/>
      <c r="L4" s="13"/>
    </row>
    <row r="6" spans="2:12" x14ac:dyDescent="0.25">
      <c r="B6" t="s">
        <v>4</v>
      </c>
      <c r="D6" s="13"/>
      <c r="E6" s="13"/>
      <c r="F6" s="13"/>
      <c r="G6" s="13"/>
      <c r="I6" t="s">
        <v>5</v>
      </c>
      <c r="K6" s="13"/>
      <c r="L6" s="13"/>
    </row>
    <row r="8" spans="2:12" x14ac:dyDescent="0.25">
      <c r="B8" t="s">
        <v>2</v>
      </c>
      <c r="D8" s="13"/>
      <c r="E8" s="13"/>
      <c r="F8" s="13"/>
      <c r="G8" s="13"/>
      <c r="I8" t="s">
        <v>6</v>
      </c>
      <c r="K8" s="13"/>
      <c r="L8" s="13"/>
    </row>
    <row r="10" spans="2:12" x14ac:dyDescent="0.25">
      <c r="B10" t="s">
        <v>7</v>
      </c>
      <c r="D10" s="13" t="s">
        <v>8</v>
      </c>
      <c r="E10" s="13"/>
      <c r="F10" s="13"/>
      <c r="G10" s="13"/>
      <c r="I10" t="s">
        <v>26</v>
      </c>
      <c r="K10" s="13"/>
      <c r="L10" s="13"/>
    </row>
    <row r="12" spans="2:12" x14ac:dyDescent="0.25">
      <c r="E12" s="12" t="s">
        <v>12</v>
      </c>
      <c r="F12" s="12"/>
      <c r="G12" s="12"/>
      <c r="H12" s="12"/>
      <c r="I12" s="12" t="s">
        <v>30</v>
      </c>
      <c r="J12" s="12"/>
      <c r="K12" s="12"/>
      <c r="L12" s="12"/>
    </row>
    <row r="13" spans="2:12" x14ac:dyDescent="0.25">
      <c r="E13">
        <v>1</v>
      </c>
      <c r="F13">
        <v>2</v>
      </c>
      <c r="G13">
        <v>3</v>
      </c>
    </row>
    <row r="14" spans="2:12" x14ac:dyDescent="0.25">
      <c r="B14" t="s">
        <v>9</v>
      </c>
      <c r="L14" s="6" t="s">
        <v>10</v>
      </c>
    </row>
    <row r="15" spans="2:12" x14ac:dyDescent="0.25">
      <c r="B15" t="s">
        <v>11</v>
      </c>
      <c r="E15" s="1">
        <v>8.23</v>
      </c>
      <c r="L15" t="str">
        <f>IF(ISNUMBER(E15),IF(E15&lt;=10,"Yes","No"),"")</f>
        <v>Yes</v>
      </c>
    </row>
    <row r="16" spans="2:12" x14ac:dyDescent="0.25">
      <c r="B16" t="s">
        <v>13</v>
      </c>
      <c r="E16" s="2">
        <v>11.04</v>
      </c>
      <c r="L16" t="str">
        <f>IF(ISNUMBER(E16),IF(E16&lt;=13,"Yes","No"),"")</f>
        <v>Yes</v>
      </c>
    </row>
    <row r="17" spans="2:12" x14ac:dyDescent="0.25">
      <c r="B17" t="s">
        <v>14</v>
      </c>
      <c r="E17" s="2">
        <v>1.9</v>
      </c>
      <c r="L17" t="str">
        <f>IF(ISNUMBER(E17),IF(AND(E17&lt;=2.1,E17&gt;=1.9),"Yes","No"),"")</f>
        <v>Yes</v>
      </c>
    </row>
    <row r="18" spans="2:12" x14ac:dyDescent="0.25">
      <c r="B18" t="s">
        <v>15</v>
      </c>
      <c r="E18" s="2">
        <v>0.93</v>
      </c>
    </row>
    <row r="19" spans="2:12" x14ac:dyDescent="0.25">
      <c r="B19" t="s">
        <v>16</v>
      </c>
      <c r="E19">
        <f>IF(AND(ISNUMBER(E17), ISNUMBER(E18)),ROUND((E17-E18)/E17*100,0),"")</f>
        <v>51</v>
      </c>
      <c r="L19" t="str">
        <f>IF(AND(ISNUMBER(E17),ISNUMBER(E18)),IF(((E17-E18)/E17*100)&lt;=50,"Yes","No"),"")</f>
        <v>No</v>
      </c>
    </row>
    <row r="20" spans="2:12" x14ac:dyDescent="0.25">
      <c r="B20" t="s">
        <v>17</v>
      </c>
      <c r="L20" s="6" t="s">
        <v>10</v>
      </c>
    </row>
    <row r="21" spans="2:12" x14ac:dyDescent="0.25">
      <c r="B21" t="s">
        <v>18</v>
      </c>
      <c r="E21" s="1">
        <v>190.78</v>
      </c>
      <c r="L21" t="str">
        <f>IF(ISNUMBER(E21),IF(AND(E21&gt;=185,E21&lt;=215),"Yes","No"),"")</f>
        <v>Yes</v>
      </c>
    </row>
    <row r="22" spans="2:12" x14ac:dyDescent="0.25">
      <c r="B22" t="s">
        <v>19</v>
      </c>
      <c r="L22" s="6" t="s">
        <v>10</v>
      </c>
    </row>
    <row r="23" spans="2:12" x14ac:dyDescent="0.25">
      <c r="B23" t="s">
        <v>20</v>
      </c>
      <c r="E23" s="1">
        <v>3.12</v>
      </c>
      <c r="L23" t="str">
        <f>IF(ISNUMBER(E23),IF(E23&lt;3,"Yes","No"),"")</f>
        <v>No</v>
      </c>
    </row>
    <row r="24" spans="2:12" x14ac:dyDescent="0.25">
      <c r="B24" t="s">
        <v>21</v>
      </c>
      <c r="L24" s="6" t="s">
        <v>10</v>
      </c>
    </row>
    <row r="25" spans="2:12" x14ac:dyDescent="0.25">
      <c r="B25" t="s">
        <v>22</v>
      </c>
      <c r="E25" s="3">
        <v>150.05000000000001</v>
      </c>
      <c r="F25" s="1">
        <v>152</v>
      </c>
      <c r="L25" t="str">
        <f>IF(AND(ISNUMBER(E25),ISNUMBER(F25)),IF(AND(E25&gt;=148,E25&lt;=152,F25&gt;=148,F25&lt;=152),"Yes","No"),"")</f>
        <v>Yes</v>
      </c>
    </row>
    <row r="26" spans="2:12" x14ac:dyDescent="0.25">
      <c r="B26" t="s">
        <v>23</v>
      </c>
      <c r="E26" s="2">
        <v>125.16</v>
      </c>
      <c r="F26" s="2">
        <v>125.21</v>
      </c>
      <c r="L26" t="str">
        <f>IF(AND(ISNUMBER(E26),ISNUMBER(F26)),IF(AND(E26&gt;=123,E26&lt;=127,F26&gt;=123,F26&lt;=127),"Yes","No"),"")</f>
        <v>Yes</v>
      </c>
    </row>
    <row r="27" spans="2:12" x14ac:dyDescent="0.25">
      <c r="B27" t="s">
        <v>24</v>
      </c>
      <c r="E27" s="2">
        <v>49.87</v>
      </c>
      <c r="F27" s="2">
        <v>49.89</v>
      </c>
      <c r="G27" s="1">
        <v>49.75</v>
      </c>
      <c r="H27" s="8"/>
      <c r="L27" t="str">
        <f>IF(AND(ISNUMBER(E27),ISNUMBER(F27), ISNUMBER(G27)),IF(AND(E27&gt;=48,E27&lt;=52,F27&gt;=48,F27&lt;=52,G27&gt;=48,G27&lt;=52),"Yes","No"),"")</f>
        <v>Yes</v>
      </c>
    </row>
    <row r="28" spans="2:12" x14ac:dyDescent="0.25">
      <c r="B28" t="s">
        <v>25</v>
      </c>
      <c r="L28" s="6" t="s">
        <v>10</v>
      </c>
    </row>
    <row r="29" spans="2:12" x14ac:dyDescent="0.25">
      <c r="B29" t="s">
        <v>31</v>
      </c>
      <c r="E29" s="3">
        <v>10.02</v>
      </c>
      <c r="F29" s="1">
        <v>10.08</v>
      </c>
      <c r="L29" s="5" t="str">
        <f>IF(AND(ISNUMBER(E29),ISNUMBER(F29)),IF(AND(AVERAGE(E29:F29)&gt;=9.95,AVERAGE(E29:F29)&lt;=10.05),"Yes","No"),"")</f>
        <v>Yes</v>
      </c>
    </row>
    <row r="30" spans="2:12" x14ac:dyDescent="0.25">
      <c r="B30" t="s">
        <v>32</v>
      </c>
      <c r="L30" s="6" t="s">
        <v>10</v>
      </c>
    </row>
    <row r="31" spans="2:12" x14ac:dyDescent="0.25">
      <c r="B31" t="s">
        <v>33</v>
      </c>
      <c r="E31" s="4">
        <v>90</v>
      </c>
      <c r="F31" s="4">
        <v>90</v>
      </c>
      <c r="G31" s="4">
        <v>85</v>
      </c>
      <c r="I31" t="s">
        <v>27</v>
      </c>
      <c r="L31" t="str">
        <f>IF(AND(ISNUMBER(E31),ISNUMBER(F31), ISNUMBER(G31)),IF(AND(AND(E31&gt;=77, E31&lt;=90), AND(F31&gt;=77,F31&lt;=90), AND(G31&gt;=77, G31&lt;=90)),"Yes","No"),"")</f>
        <v>Yes</v>
      </c>
    </row>
    <row r="32" spans="2:12" x14ac:dyDescent="0.25">
      <c r="E32" s="7"/>
      <c r="F32" s="7"/>
      <c r="G32" s="7"/>
      <c r="I32" t="s">
        <v>28</v>
      </c>
      <c r="L32" t="str">
        <f>IF(AND(ISNUMBER(E31),ISNUMBER(F31), ISNUMBER(G31)),IF(AND(AVERAGE(E31:G31)&gt;=80,AVERAGE(E31:G31)&lt;=90),"Yes","No"),"")</f>
        <v>Yes</v>
      </c>
    </row>
    <row r="33" spans="5:12" x14ac:dyDescent="0.25">
      <c r="E33" s="10"/>
      <c r="F33" s="10"/>
      <c r="G33" s="10"/>
    </row>
    <row r="34" spans="5:12" x14ac:dyDescent="0.25">
      <c r="E34" s="10"/>
      <c r="F34" s="10"/>
      <c r="G34" s="10"/>
    </row>
    <row r="36" spans="5:12" x14ac:dyDescent="0.25">
      <c r="L36" s="9" t="s">
        <v>29</v>
      </c>
    </row>
  </sheetData>
  <sheetProtection sheet="1" selectLockedCells="1"/>
  <mergeCells count="11">
    <mergeCell ref="B2:L2"/>
    <mergeCell ref="E12:H12"/>
    <mergeCell ref="I12:L12"/>
    <mergeCell ref="D8:G8"/>
    <mergeCell ref="D6:G6"/>
    <mergeCell ref="D4:G4"/>
    <mergeCell ref="K4:L4"/>
    <mergeCell ref="K6:L6"/>
    <mergeCell ref="K8:L8"/>
    <mergeCell ref="D10:G10"/>
    <mergeCell ref="K10:L10"/>
  </mergeCells>
  <pageMargins left="0.7" right="0.7" top="0.75" bottom="0.75" header="0.3" footer="0.3"/>
  <pageSetup scale="7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Holter</dc:creator>
  <cp:lastModifiedBy>Pete Holter</cp:lastModifiedBy>
  <cp:lastPrinted>2017-10-31T02:32:12Z</cp:lastPrinted>
  <dcterms:created xsi:type="dcterms:W3CDTF">2016-01-06T21:00:21Z</dcterms:created>
  <dcterms:modified xsi:type="dcterms:W3CDTF">2023-03-27T22:54:42Z</dcterms:modified>
</cp:coreProperties>
</file>